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<sst xmlns="http://schemas.openxmlformats.org/spreadsheetml/2006/main" count="117" uniqueCount="50">
  <si>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</si>
  <si>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</si>
  <si>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</si>
  <si>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</si>
  <si>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</si>
  <si>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</si>
  <si>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</si>
  <si>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</si>
  <si>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</si>
  <si>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</si>
  <si>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</si>
  <si>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</si>
  <si>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</si>
  <si>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</si>
  <si>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</si>
  <si>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</si>
  <si>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</si>
  <si>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</si>
  <si>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</si>
  <si>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</si>
  <si>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</si>
  <si>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</si>
  <si>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</si>
  <si>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</si>
  <si>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</si>
  <si>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</si>
  <si>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</si>
  <si>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</si>
  <si>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</si>
  <si>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</si>
  <si>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</si>
  <si>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</si>
  <si>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</si>
  <si>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</si>
  <si>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</si>
  <si>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</si>
  <si>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</si>
  <si>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</si>
  <si>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</si>
  <si>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</si>
  <si>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</si>
  <si>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</si>
  <si>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</si>
  <si>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</si>
  <si>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</si>
  <si>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</si>
  <si>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</si>
  <si>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</si>
  <si>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</si>
  <si>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August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</si>
</sst>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635963</c:v>
                </c:pt>
                <c:pt idx="1">
                  <c:v>184722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820685</c:v>
                </c:pt>
                <c:pt idx="1">
                  <c:v>6832</c:v>
                </c:pt>
                <c:pt idx="2">
                  <c:v>1253</c:v>
                </c:pt>
                <c:pt idx="3">
                  <c:v>3473</c:v>
                </c:pt>
                <c:pt idx="4">
                  <c:v>24437</c:v>
                </c:pt>
                <c:pt idx="5">
                  <c:v>1880</c:v>
                </c:pt>
                <c:pt idx="6">
                  <c:v>742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147940705107</c:v>
                </c:pt>
                <c:pt idx="1">
                  <c:v>15866314575</c:v>
                </c:pt>
                <c:pt idx="2">
                  <c:v>9883487769</c:v>
                </c:pt>
                <c:pt idx="3">
                  <c:v>2169959000</c:v>
                </c:pt>
                <c:pt idx="4">
                  <c:v>104353759000</c:v>
                </c:pt>
                <c:pt idx="5">
                  <c:v>24151931000</c:v>
                </c:pt>
                <c:pt idx="6">
                  <c:v>1035652097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91862385555</c:v>
                </c:pt>
                <c:pt idx="1">
                  <c:v>56078319552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180264.90688510207</c:v>
                </c:pt>
                <c:pt idx="1">
                  <c:v>171513.42392261705</c:v>
                </c:pt>
                <c:pt idx="2">
                  <c:v>184245.78589092894</c:v>
                </c:pt>
                <c:pt idx="3">
                  <c:v>159976.71698657374</c:v>
                </c:pt>
                <c:pt idx="4">
                  <c:v>259458.33098617138</c:v>
                </c:pt>
              </c:numCache>
            </c:numRef>
          </c:val>
        </c:ser>
        <c:axId val="12776263"/>
        <c:axId val="47877504"/>
      </c:barChart>
      <c:catAx>
        <c:axId val="1277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877504"/>
        <c:crosses val="autoZero"/>
        <c:auto val="1"/>
        <c:lblOffset val="100"/>
        <c:noMultiLvlLbl val="0"/>
      </c:catAx>
      <c:valAx>
        <c:axId val="47877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776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12846771.808510639</c:v>
                </c:pt>
                <c:pt idx="1">
                  <c:v>7994238.095238095</c:v>
                </c:pt>
                <c:pt idx="2">
                  <c:v>13073727.728285078</c:v>
                </c:pt>
                <c:pt idx="3">
                  <c:v>12725358.57605178</c:v>
                </c:pt>
                <c:pt idx="4">
                  <c:v>15218071.713147411</c:v>
                </c:pt>
              </c:numCache>
            </c:numRef>
          </c:val>
        </c:ser>
        <c:axId val="28244353"/>
        <c:axId val="52872586"/>
      </c:barChart>
      <c:catAx>
        <c:axId val="2824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872586"/>
        <c:crosses val="autoZero"/>
        <c:auto val="1"/>
        <c:lblOffset val="100"/>
        <c:noMultiLvlLbl val="0"/>
      </c:catAx>
      <c:valAx>
        <c:axId val="52872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244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2322352.8359192037</c:v>
                </c:pt>
                <c:pt idx="1">
                  <c:v>950766.2781690141</c:v>
                </c:pt>
                <c:pt idx="2">
                  <c:v>2778121.8480889234</c:v>
                </c:pt>
                <c:pt idx="3">
                  <c:v>2823188.334273931</c:v>
                </c:pt>
                <c:pt idx="4">
                  <c:v>2379616.47024952</c:v>
                </c:pt>
              </c:numCache>
            </c:numRef>
          </c:val>
        </c:ser>
        <c:axId val="6091227"/>
        <c:axId val="54821044"/>
      </c:barChart>
      <c:catAx>
        <c:axId val="609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821044"/>
        <c:crosses val="autoZero"/>
        <c:auto val="1"/>
        <c:lblOffset val="100"/>
        <c:noMultiLvlLbl val="0"/>
      </c:catAx>
      <c:valAx>
        <c:axId val="54821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91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7887859.3527533915</c:v>
                </c:pt>
                <c:pt idx="1">
                  <c:v>4396333.892405063</c:v>
                </c:pt>
                <c:pt idx="2">
                  <c:v>8391659.373515982</c:v>
                </c:pt>
                <c:pt idx="3">
                  <c:v>7728882.049281314</c:v>
                </c:pt>
                <c:pt idx="4">
                  <c:v>13726742.958677687</c:v>
                </c:pt>
              </c:numCache>
            </c:numRef>
          </c:val>
        </c:ser>
        <c:axId val="23627349"/>
        <c:axId val="11319550"/>
      </c:barChart>
      <c:catAx>
        <c:axId val="2362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319550"/>
        <c:crosses val="autoZero"/>
        <c:auto val="1"/>
        <c:lblOffset val="100"/>
        <c:noMultiLvlLbl val="0"/>
      </c:catAx>
      <c:valAx>
        <c:axId val="113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627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624808.23495537</c:v>
                </c:pt>
                <c:pt idx="1">
                  <c:v>286948.6301369863</c:v>
                </c:pt>
                <c:pt idx="2">
                  <c:v>738772.4297266076</c:v>
                </c:pt>
                <c:pt idx="3">
                  <c:v>810455.7713052859</c:v>
                </c:pt>
                <c:pt idx="4">
                  <c:v>559901.7496635262</c:v>
                </c:pt>
              </c:numCache>
            </c:numRef>
          </c:val>
        </c:ser>
        <c:axId val="34767087"/>
        <c:axId val="44468328"/>
      </c:barChart>
      <c:catAx>
        <c:axId val="347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468328"/>
        <c:crosses val="autoZero"/>
        <c:auto val="1"/>
        <c:lblOffset val="100"/>
        <c:noMultiLvlLbl val="0"/>
      </c:catAx>
      <c:valAx>
        <c:axId val="44468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767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4270317.919548226</c:v>
                </c:pt>
                <c:pt idx="1">
                  <c:v>1062141.3321947055</c:v>
                </c:pt>
                <c:pt idx="2">
                  <c:v>4610374.473862865</c:v>
                </c:pt>
                <c:pt idx="3">
                  <c:v>4991809.135676686</c:v>
                </c:pt>
                <c:pt idx="4">
                  <c:v>4174924.4935543276</c:v>
                </c:pt>
              </c:numCache>
            </c:numRef>
          </c:val>
        </c:ser>
        <c:axId val="64670633"/>
        <c:axId val="45164786"/>
      </c:barChart>
      <c:catAx>
        <c:axId val="6467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164786"/>
        <c:crosses val="autoZero"/>
        <c:auto val="1"/>
        <c:lblOffset val="100"/>
        <c:noMultiLvlLbl val="0"/>
      </c:catAx>
      <c:valAx>
        <c:axId val="45164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670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101604</c:v>
                </c:pt>
                <c:pt idx="1">
                  <c:v>1422</c:v>
                </c:pt>
                <c:pt idx="2">
                  <c:v>456</c:v>
                </c:pt>
                <c:pt idx="3">
                  <c:v>302</c:v>
                </c:pt>
                <c:pt idx="4">
                  <c:v>4538</c:v>
                </c:pt>
                <c:pt idx="5">
                  <c:v>960</c:v>
                </c:pt>
                <c:pt idx="6">
                  <c:v>196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6277b27c-f8d2-45b0-9a9c-844a5e4ad6f5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$147.94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24f03fd8-30ad-43ad-b4f3-321164cda319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820,685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284c785-d49b-47da-8035-260d34f57c16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859,302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8f1295d3-ca6e-4909-830b-dc609586fbb7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$305,401,808,548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172bd0d9-66f6-4f44-abfd-3a951609d7bd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109,478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3">
      <selection activeCell="G56" sqref="G56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L44" sqref="L44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635963</v>
      </c>
      <c r="C6" s="7">
        <f>B6/B$9</f>
        <v>0.7749172946989406</v>
      </c>
      <c r="D6" s="14">
        <v>91862385555</v>
      </c>
      <c r="E6" s="7">
        <f>D6/D$9</f>
        <v>0.620940568645792</v>
      </c>
    </row>
    <row r="7" spans="1:5" ht="12.75">
      <c r="A7" s="1" t="s">
        <v>30</v>
      </c>
      <c r="B7" s="6">
        <v>184722</v>
      </c>
      <c r="C7" s="7">
        <f>B7/B$9</f>
        <v>0.22508270530105948</v>
      </c>
      <c r="D7" s="14">
        <v>56078319552</v>
      </c>
      <c r="E7" s="7">
        <f>D7/D$9</f>
        <v>0.37905943135420805</v>
      </c>
    </row>
    <row r="9" spans="1:7" ht="12.75">
      <c r="A9" s="9" t="s">
        <v>12</v>
      </c>
      <c r="B9" s="10">
        <f>SUM(B6:B7)</f>
        <v>820685</v>
      </c>
      <c r="C9" s="29">
        <f>SUM(C6:C7)</f>
        <v>1</v>
      </c>
      <c r="D9" s="15">
        <f>SUM(D6:D7)</f>
        <v>147940705107</v>
      </c>
      <c r="E9" s="29">
        <f>SUM(E6:E7)</f>
        <v>1</v>
      </c>
      <c r="G9" s="54">
        <f>+D9/1000000000</f>
        <v>147.940705107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101604</v>
      </c>
      <c r="C5" s="7">
        <f>B5/B$13</f>
        <v>0.9280768738924715</v>
      </c>
      <c r="D5" s="6">
        <v>820685</v>
      </c>
      <c r="E5" s="7">
        <f>D5/D$13</f>
        <v>0.9550600370998787</v>
      </c>
      <c r="F5" s="14">
        <v>147940705107</v>
      </c>
      <c r="G5" s="7">
        <f>F5/F$13</f>
        <v>0.484413323583014</v>
      </c>
      <c r="H5" s="14">
        <f>IF(D5=0,"-",+F5/D5)</f>
        <v>180264.90688510207</v>
      </c>
      <c r="I5" s="25"/>
    </row>
    <row r="6" spans="1:8" ht="12.75">
      <c r="A6" s="51" t="s">
        <v>6</v>
      </c>
      <c r="B6" s="6">
        <v>1422</v>
      </c>
      <c r="C6" s="7">
        <f aca="true" t="shared" si="0" ref="C6:C11">B6/B$13</f>
        <v>0.012988911014085022</v>
      </c>
      <c r="D6" s="6">
        <v>6832</v>
      </c>
      <c r="E6" s="7">
        <f aca="true" t="shared" si="1" ref="E6:E11">D6/D$13</f>
        <v>0.007950639007008013</v>
      </c>
      <c r="F6" s="14">
        <v>15866314575</v>
      </c>
      <c r="G6" s="7">
        <f aca="true" t="shared" si="2" ref="G6:G11">F6/F$13</f>
        <v>0.05195226135180628</v>
      </c>
      <c r="H6" s="14">
        <f aca="true" t="shared" si="3" ref="H6:H11">IF(D6=0,"-",+F6/D6)</f>
        <v>2322352.8359192037</v>
      </c>
    </row>
    <row r="7" spans="1:8" ht="12.75">
      <c r="A7" s="51" t="s">
        <v>7</v>
      </c>
      <c r="B7" s="6">
        <v>456</v>
      </c>
      <c r="C7" s="7">
        <f t="shared" si="0"/>
        <v>0.004165220409580007</v>
      </c>
      <c r="D7" s="6">
        <v>1253</v>
      </c>
      <c r="E7" s="7">
        <f t="shared" si="1"/>
        <v>0.0014581602277197075</v>
      </c>
      <c r="F7" s="14">
        <v>9883487769</v>
      </c>
      <c r="G7" s="7">
        <f t="shared" si="2"/>
        <v>0.03236224374698361</v>
      </c>
      <c r="H7" s="14">
        <f t="shared" si="3"/>
        <v>7887859.3527533915</v>
      </c>
    </row>
    <row r="8" spans="1:8" ht="12.75">
      <c r="A8" s="51" t="s">
        <v>8</v>
      </c>
      <c r="B8" s="6">
        <v>302</v>
      </c>
      <c r="C8" s="7">
        <f t="shared" si="0"/>
        <v>0.002758545095818338</v>
      </c>
      <c r="D8" s="6">
        <v>3473</v>
      </c>
      <c r="E8" s="7">
        <f t="shared" si="1"/>
        <v>0.00404165241091025</v>
      </c>
      <c r="F8" s="14">
        <v>2169959000</v>
      </c>
      <c r="G8" s="7">
        <f t="shared" si="2"/>
        <v>0.007105259167641594</v>
      </c>
      <c r="H8" s="14">
        <f t="shared" si="3"/>
        <v>624808.23495537</v>
      </c>
    </row>
    <row r="9" spans="1:8" ht="12.75">
      <c r="A9" s="51" t="s">
        <v>9</v>
      </c>
      <c r="B9" s="6">
        <v>4538</v>
      </c>
      <c r="C9" s="7">
        <f t="shared" si="0"/>
        <v>0.0414512504795484</v>
      </c>
      <c r="D9" s="6">
        <v>24437</v>
      </c>
      <c r="E9" s="7">
        <f t="shared" si="1"/>
        <v>0.02843819751379608</v>
      </c>
      <c r="F9" s="14">
        <v>104353759000</v>
      </c>
      <c r="G9" s="7">
        <f t="shared" si="2"/>
        <v>0.3416933236123869</v>
      </c>
      <c r="H9" s="14">
        <f t="shared" si="3"/>
        <v>4270317.919548226</v>
      </c>
    </row>
    <row r="10" spans="1:8" ht="12.75">
      <c r="A10" s="51" t="s">
        <v>10</v>
      </c>
      <c r="B10" s="6">
        <v>960</v>
      </c>
      <c r="C10" s="7">
        <f t="shared" si="0"/>
        <v>0.008768885072800015</v>
      </c>
      <c r="D10" s="6">
        <v>1880</v>
      </c>
      <c r="E10" s="7">
        <f t="shared" si="1"/>
        <v>0.002187822209188388</v>
      </c>
      <c r="F10" s="14">
        <v>24151931000</v>
      </c>
      <c r="G10" s="7">
        <f t="shared" si="2"/>
        <v>0.0790824753619756</v>
      </c>
      <c r="H10" s="14">
        <f t="shared" si="3"/>
        <v>12846771.808510639</v>
      </c>
    </row>
    <row r="11" spans="1:8" ht="12.75">
      <c r="A11" s="51" t="s">
        <v>11</v>
      </c>
      <c r="B11" s="6">
        <v>196</v>
      </c>
      <c r="C11" s="7">
        <f t="shared" si="0"/>
        <v>0.0017903140356966697</v>
      </c>
      <c r="D11" s="6">
        <v>742</v>
      </c>
      <c r="E11" s="7">
        <f t="shared" si="1"/>
        <v>0.0008634915314988212</v>
      </c>
      <c r="F11" s="14">
        <v>1035652097</v>
      </c>
      <c r="G11" s="7">
        <f t="shared" si="2"/>
        <v>0.0033911131761920348</v>
      </c>
      <c r="H11" s="14">
        <f t="shared" si="3"/>
        <v>1395757.5431266846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109478</v>
      </c>
      <c r="C13" s="11">
        <f t="shared" si="4"/>
        <v>1</v>
      </c>
      <c r="D13" s="10">
        <f t="shared" si="4"/>
        <v>859302</v>
      </c>
      <c r="E13" s="12">
        <f t="shared" si="4"/>
        <v>0.9999999999999999</v>
      </c>
      <c r="F13" s="15">
        <f t="shared" si="4"/>
        <v>305401808548</v>
      </c>
      <c r="G13" s="12">
        <f t="shared" si="4"/>
        <v>0.9999999999999999</v>
      </c>
      <c r="H13" s="15">
        <f>F13/D13</f>
        <v>355406.8401423481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60804</v>
      </c>
      <c r="C16" s="7">
        <f aca="true" t="shared" si="5" ref="C16:C22">B16/B$24</f>
        <v>0.9719620192461396</v>
      </c>
      <c r="D16" s="6">
        <v>256594</v>
      </c>
      <c r="E16" s="7">
        <f aca="true" t="shared" si="6" ref="E16:E22">D16/D$24</f>
        <v>0.9798525986176347</v>
      </c>
      <c r="F16" s="20">
        <v>44009315498</v>
      </c>
      <c r="G16" s="7">
        <f aca="true" t="shared" si="7" ref="G16:G22">F16/F$24</f>
        <v>0.8845204603750514</v>
      </c>
      <c r="H16" s="20">
        <f aca="true" t="shared" si="8" ref="H16:H22">IF(D16=0,"-",+F16/D16)</f>
        <v>171513.42392261705</v>
      </c>
      <c r="J16" s="8"/>
      <c r="M16" s="1"/>
      <c r="N16" s="1"/>
    </row>
    <row r="17" spans="1:14" ht="12.75">
      <c r="A17" s="1" t="s">
        <v>6</v>
      </c>
      <c r="B17" s="6">
        <v>549</v>
      </c>
      <c r="C17" s="7">
        <f t="shared" si="5"/>
        <v>0.008775856005626779</v>
      </c>
      <c r="D17" s="6">
        <v>1704</v>
      </c>
      <c r="E17" s="7">
        <f t="shared" si="6"/>
        <v>0.006507045480581968</v>
      </c>
      <c r="F17" s="20">
        <v>1620105738</v>
      </c>
      <c r="G17" s="7">
        <f t="shared" si="7"/>
        <v>0.0325616669338369</v>
      </c>
      <c r="H17" s="20">
        <f t="shared" si="8"/>
        <v>950766.2781690141</v>
      </c>
      <c r="J17" s="8"/>
      <c r="M17" s="1"/>
      <c r="N17" s="1"/>
    </row>
    <row r="18" spans="1:14" ht="12.75">
      <c r="A18" s="1" t="s">
        <v>7</v>
      </c>
      <c r="B18" s="6">
        <v>92</v>
      </c>
      <c r="C18" s="7">
        <f t="shared" si="5"/>
        <v>0.0014706352504875475</v>
      </c>
      <c r="D18" s="6">
        <v>158</v>
      </c>
      <c r="E18" s="7">
        <f t="shared" si="6"/>
        <v>0.0006033528086455112</v>
      </c>
      <c r="F18" s="20">
        <v>694620755</v>
      </c>
      <c r="G18" s="7">
        <f t="shared" si="7"/>
        <v>0.013960823135878753</v>
      </c>
      <c r="H18" s="20">
        <f t="shared" si="8"/>
        <v>4396333.892405063</v>
      </c>
      <c r="J18" s="8"/>
      <c r="M18" s="1"/>
      <c r="N18" s="1"/>
    </row>
    <row r="19" spans="1:14" ht="12.75">
      <c r="A19" s="1" t="s">
        <v>8</v>
      </c>
      <c r="B19" s="6">
        <v>186</v>
      </c>
      <c r="C19" s="7">
        <f t="shared" si="5"/>
        <v>0.002973240832507433</v>
      </c>
      <c r="D19" s="6">
        <v>876</v>
      </c>
      <c r="E19" s="7">
        <f t="shared" si="6"/>
        <v>0.0033451712681865048</v>
      </c>
      <c r="F19" s="20">
        <v>251367000</v>
      </c>
      <c r="G19" s="7">
        <f t="shared" si="7"/>
        <v>0.005052095267721211</v>
      </c>
      <c r="H19" s="20">
        <f t="shared" si="8"/>
        <v>286948.6301369863</v>
      </c>
      <c r="J19" s="8"/>
      <c r="M19" s="1"/>
      <c r="N19" s="1"/>
    </row>
    <row r="20" spans="1:14" ht="12.75">
      <c r="A20" s="1" t="s">
        <v>9</v>
      </c>
      <c r="B20" s="6">
        <v>822</v>
      </c>
      <c r="C20" s="7">
        <f t="shared" si="5"/>
        <v>0.013139806259790915</v>
      </c>
      <c r="D20" s="6">
        <v>2342</v>
      </c>
      <c r="E20" s="7">
        <f t="shared" si="6"/>
        <v>0.008943368847137893</v>
      </c>
      <c r="F20" s="20">
        <v>2487535000</v>
      </c>
      <c r="G20" s="7">
        <f t="shared" si="7"/>
        <v>0.04999567883529216</v>
      </c>
      <c r="H20" s="20">
        <f t="shared" si="8"/>
        <v>1062141.3321947055</v>
      </c>
      <c r="J20" s="8"/>
      <c r="M20" s="1"/>
      <c r="N20" s="1"/>
    </row>
    <row r="21" spans="1:14" ht="12.75">
      <c r="A21" s="1" t="s">
        <v>10</v>
      </c>
      <c r="B21" s="6">
        <v>59</v>
      </c>
      <c r="C21" s="7">
        <f t="shared" si="5"/>
        <v>0.0009431247802039707</v>
      </c>
      <c r="D21" s="6">
        <v>84</v>
      </c>
      <c r="E21" s="7">
        <f t="shared" si="6"/>
        <v>0.00032076984763432237</v>
      </c>
      <c r="F21" s="20">
        <v>671516000</v>
      </c>
      <c r="G21" s="7">
        <f t="shared" si="7"/>
        <v>0.013496452620268677</v>
      </c>
      <c r="H21" s="20">
        <f t="shared" si="8"/>
        <v>7994238.095238095</v>
      </c>
      <c r="J21" s="8"/>
      <c r="M21" s="1"/>
      <c r="N21" s="1"/>
    </row>
    <row r="22" spans="1:14" ht="12.75">
      <c r="A22" s="1" t="s">
        <v>11</v>
      </c>
      <c r="B22" s="6">
        <v>46</v>
      </c>
      <c r="C22" s="7">
        <f t="shared" si="5"/>
        <v>0.0007353176252437737</v>
      </c>
      <c r="D22" s="6">
        <v>112</v>
      </c>
      <c r="E22" s="7">
        <f t="shared" si="6"/>
        <v>0.0004276931301790965</v>
      </c>
      <c r="F22" s="20">
        <v>20540000</v>
      </c>
      <c r="G22" s="7">
        <f t="shared" si="7"/>
        <v>0.0004128228319508674</v>
      </c>
      <c r="H22" s="20">
        <f t="shared" si="8"/>
        <v>183392.85714285713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62558</v>
      </c>
      <c r="C24" s="11">
        <f t="shared" si="9"/>
        <v>1</v>
      </c>
      <c r="D24" s="10">
        <f t="shared" si="9"/>
        <v>261870</v>
      </c>
      <c r="E24" s="11">
        <f t="shared" si="9"/>
        <v>1</v>
      </c>
      <c r="F24" s="21">
        <f t="shared" si="9"/>
        <v>49754999991</v>
      </c>
      <c r="G24" s="11">
        <f t="shared" si="9"/>
        <v>0.9999999999999999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101354</v>
      </c>
      <c r="C27" s="7">
        <f>B27/B$35</f>
        <v>0.9281331843739126</v>
      </c>
      <c r="D27" s="6">
        <v>564091</v>
      </c>
      <c r="E27" s="7">
        <f>D27/D$35</f>
        <v>0.9441928119016055</v>
      </c>
      <c r="F27" s="20">
        <v>103931389609</v>
      </c>
      <c r="G27" s="7">
        <f>F27/F$35</f>
        <v>0.4065428791997889</v>
      </c>
      <c r="H27" s="20">
        <f aca="true" t="shared" si="10" ref="H27:H33">IF(D27=0,"-",+F27/D27)</f>
        <v>184245.78589092894</v>
      </c>
      <c r="J27" s="8"/>
    </row>
    <row r="28" spans="1:10" ht="12.75">
      <c r="A28" s="1" t="s">
        <v>6</v>
      </c>
      <c r="B28" s="6">
        <v>1418</v>
      </c>
      <c r="C28" s="7">
        <f aca="true" t="shared" si="11" ref="C28:C33">B28/B$35</f>
        <v>0.012985110162817531</v>
      </c>
      <c r="D28" s="6">
        <v>5128</v>
      </c>
      <c r="E28" s="7">
        <f aca="true" t="shared" si="12" ref="E28:E33">D28/D$35</f>
        <v>0.008583403634221134</v>
      </c>
      <c r="F28" s="20">
        <v>14246208837</v>
      </c>
      <c r="G28" s="7">
        <f aca="true" t="shared" si="13" ref="G28:G33">F28/F$35</f>
        <v>0.055726136060187156</v>
      </c>
      <c r="H28" s="20">
        <f t="shared" si="10"/>
        <v>2778121.8480889234</v>
      </c>
      <c r="J28" s="8"/>
    </row>
    <row r="29" spans="1:10" ht="12.75">
      <c r="A29" s="1" t="s">
        <v>7</v>
      </c>
      <c r="B29" s="6">
        <v>452</v>
      </c>
      <c r="C29" s="7">
        <f t="shared" si="11"/>
        <v>0.004139118331166096</v>
      </c>
      <c r="D29" s="6">
        <v>1095</v>
      </c>
      <c r="E29" s="7">
        <f t="shared" si="12"/>
        <v>0.0018328445747800588</v>
      </c>
      <c r="F29" s="20">
        <v>9188867014</v>
      </c>
      <c r="G29" s="7">
        <f t="shared" si="13"/>
        <v>0.03594360150970246</v>
      </c>
      <c r="H29" s="20">
        <f t="shared" si="10"/>
        <v>8391659.373515982</v>
      </c>
      <c r="J29" s="8"/>
    </row>
    <row r="30" spans="1:10" ht="12.75">
      <c r="A30" s="1" t="s">
        <v>8</v>
      </c>
      <c r="B30" s="6">
        <v>302</v>
      </c>
      <c r="C30" s="7">
        <f t="shared" si="11"/>
        <v>0.0027655171150711526</v>
      </c>
      <c r="D30" s="6">
        <v>2597</v>
      </c>
      <c r="E30" s="7">
        <f t="shared" si="12"/>
        <v>0.004346938228953253</v>
      </c>
      <c r="F30" s="20">
        <v>1918592000</v>
      </c>
      <c r="G30" s="7">
        <f t="shared" si="13"/>
        <v>0.007504854102538985</v>
      </c>
      <c r="H30" s="20">
        <f t="shared" si="10"/>
        <v>738772.4297266076</v>
      </c>
      <c r="J30" s="8"/>
    </row>
    <row r="31" spans="1:10" ht="12.75">
      <c r="A31" s="1" t="s">
        <v>9</v>
      </c>
      <c r="B31" s="6">
        <v>4530</v>
      </c>
      <c r="C31" s="7">
        <f t="shared" si="11"/>
        <v>0.041482756726067285</v>
      </c>
      <c r="D31" s="6">
        <v>22095</v>
      </c>
      <c r="E31" s="7">
        <f t="shared" si="12"/>
        <v>0.0369832884746716</v>
      </c>
      <c r="F31" s="20">
        <v>101866224000</v>
      </c>
      <c r="G31" s="7">
        <f t="shared" si="13"/>
        <v>0.3984646809204642</v>
      </c>
      <c r="H31" s="20">
        <f t="shared" si="10"/>
        <v>4610374.473862865</v>
      </c>
      <c r="J31" s="8"/>
    </row>
    <row r="32" spans="1:10" ht="12.75">
      <c r="A32" s="1" t="s">
        <v>10</v>
      </c>
      <c r="B32" s="6">
        <v>950</v>
      </c>
      <c r="C32" s="7">
        <f t="shared" si="11"/>
        <v>0.008699474368601308</v>
      </c>
      <c r="D32" s="6">
        <v>1796</v>
      </c>
      <c r="E32" s="7">
        <f t="shared" si="12"/>
        <v>0.003006199868771676</v>
      </c>
      <c r="F32" s="20">
        <v>23480415000</v>
      </c>
      <c r="G32" s="7">
        <f t="shared" si="13"/>
        <v>0.09184708830333282</v>
      </c>
      <c r="H32" s="20">
        <f t="shared" si="10"/>
        <v>13073727.728285078</v>
      </c>
      <c r="J32" s="8"/>
    </row>
    <row r="33" spans="1:10" ht="12.75">
      <c r="A33" s="1" t="s">
        <v>11</v>
      </c>
      <c r="B33" s="6">
        <v>196</v>
      </c>
      <c r="C33" s="7">
        <f t="shared" si="11"/>
        <v>0.0017948389223640593</v>
      </c>
      <c r="D33" s="6">
        <v>630</v>
      </c>
      <c r="E33" s="7">
        <f t="shared" si="12"/>
        <v>0.001054513316996746</v>
      </c>
      <c r="F33" s="20">
        <v>1015112097</v>
      </c>
      <c r="G33" s="7">
        <f t="shared" si="13"/>
        <v>0.003970759903985528</v>
      </c>
      <c r="H33" s="20">
        <f t="shared" si="10"/>
        <v>1611289.0428571429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109202</v>
      </c>
      <c r="C35" s="11">
        <f t="shared" si="14"/>
        <v>1</v>
      </c>
      <c r="D35" s="10">
        <f t="shared" si="14"/>
        <v>597432</v>
      </c>
      <c r="E35" s="11">
        <f t="shared" si="14"/>
        <v>1</v>
      </c>
      <c r="F35" s="21">
        <f t="shared" si="14"/>
        <v>255646808557</v>
      </c>
      <c r="G35" s="11">
        <f t="shared" si="14"/>
        <v>1.0000000000000002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94040</v>
      </c>
      <c r="C38" s="7">
        <f aca="true" t="shared" si="15" ref="C38:C44">B38/B$46</f>
        <v>0.9290745808593248</v>
      </c>
      <c r="D38" s="6">
        <v>426478</v>
      </c>
      <c r="E38" s="7">
        <f aca="true" t="shared" si="16" ref="E38:E44">D38/D$46</f>
        <v>0.9527062497626488</v>
      </c>
      <c r="F38" s="20">
        <v>68226550307</v>
      </c>
      <c r="G38" s="7">
        <f aca="true" t="shared" si="17" ref="G38:G44">F38/F$46</f>
        <v>0.4028008385726464</v>
      </c>
      <c r="H38" s="20">
        <f aca="true" t="shared" si="18" ref="H38:H44">IF(D38=0,"-",+F38/D38)</f>
        <v>159976.71698657374</v>
      </c>
      <c r="J38" s="8"/>
      <c r="N38" s="1"/>
    </row>
    <row r="39" spans="1:14" ht="12.75">
      <c r="A39" s="1" t="s">
        <v>6</v>
      </c>
      <c r="B39" s="6">
        <v>1393</v>
      </c>
      <c r="C39" s="7">
        <f t="shared" si="15"/>
        <v>0.013762238314940872</v>
      </c>
      <c r="D39" s="6">
        <v>4607</v>
      </c>
      <c r="E39" s="7">
        <f t="shared" si="16"/>
        <v>0.010291545384888606</v>
      </c>
      <c r="F39" s="20">
        <v>13006428656</v>
      </c>
      <c r="G39" s="7">
        <f t="shared" si="17"/>
        <v>0.07678829350008307</v>
      </c>
      <c r="H39" s="20">
        <f t="shared" si="18"/>
        <v>2823188.334273931</v>
      </c>
      <c r="J39" s="8"/>
      <c r="N39" s="1"/>
    </row>
    <row r="40" spans="1:14" ht="12.75">
      <c r="A40" s="1" t="s">
        <v>7</v>
      </c>
      <c r="B40" s="6">
        <v>440</v>
      </c>
      <c r="C40" s="7">
        <f t="shared" si="15"/>
        <v>0.004347009948725042</v>
      </c>
      <c r="D40" s="6">
        <v>974</v>
      </c>
      <c r="E40" s="7">
        <f t="shared" si="16"/>
        <v>0.002175811852589864</v>
      </c>
      <c r="F40" s="20">
        <v>7527931116</v>
      </c>
      <c r="G40" s="7">
        <f t="shared" si="17"/>
        <v>0.044443943781381695</v>
      </c>
      <c r="H40" s="20">
        <f t="shared" si="18"/>
        <v>7728882.049281314</v>
      </c>
      <c r="J40" s="8"/>
      <c r="N40" s="1"/>
    </row>
    <row r="41" spans="1:14" ht="12.75">
      <c r="A41" s="1" t="s">
        <v>8</v>
      </c>
      <c r="B41" s="6">
        <v>290</v>
      </c>
      <c r="C41" s="7">
        <f t="shared" si="15"/>
        <v>0.002865074738932414</v>
      </c>
      <c r="D41" s="6">
        <v>1854</v>
      </c>
      <c r="E41" s="7">
        <f t="shared" si="16"/>
        <v>0.004141637756367154</v>
      </c>
      <c r="F41" s="20">
        <v>1502585000</v>
      </c>
      <c r="G41" s="7">
        <f t="shared" si="17"/>
        <v>0.008871069917843736</v>
      </c>
      <c r="H41" s="20">
        <f t="shared" si="18"/>
        <v>810455.7713052859</v>
      </c>
      <c r="J41" s="8"/>
      <c r="N41" s="1"/>
    </row>
    <row r="42" spans="1:14" ht="12.75">
      <c r="A42" s="1" t="s">
        <v>9</v>
      </c>
      <c r="B42" s="6">
        <v>3936</v>
      </c>
      <c r="C42" s="7">
        <f t="shared" si="15"/>
        <v>0.038885979904958554</v>
      </c>
      <c r="D42" s="6">
        <v>11778</v>
      </c>
      <c r="E42" s="7">
        <f t="shared" si="16"/>
        <v>0.026310792607601045</v>
      </c>
      <c r="F42" s="20">
        <v>58793528000</v>
      </c>
      <c r="G42" s="7">
        <f t="shared" si="17"/>
        <v>0.3471094797330622</v>
      </c>
      <c r="H42" s="20">
        <f t="shared" si="18"/>
        <v>4991809.135676686</v>
      </c>
      <c r="J42" s="8"/>
      <c r="N42" s="1"/>
    </row>
    <row r="43" spans="1:14" ht="12.75">
      <c r="A43" s="1" t="s">
        <v>10</v>
      </c>
      <c r="B43" s="6">
        <v>949</v>
      </c>
      <c r="C43" s="7">
        <f t="shared" si="15"/>
        <v>0.009375710093954692</v>
      </c>
      <c r="D43" s="6">
        <v>1545</v>
      </c>
      <c r="E43" s="7">
        <f t="shared" si="16"/>
        <v>0.0034513647969726283</v>
      </c>
      <c r="F43" s="20">
        <v>19660679000</v>
      </c>
      <c r="G43" s="7">
        <f t="shared" si="17"/>
        <v>0.11607413759706242</v>
      </c>
      <c r="H43" s="20">
        <f t="shared" si="18"/>
        <v>12725358.57605178</v>
      </c>
      <c r="J43" s="8"/>
      <c r="N43" s="1"/>
    </row>
    <row r="44" spans="1:14" ht="12.75">
      <c r="A44" s="1" t="s">
        <v>11</v>
      </c>
      <c r="B44" s="6">
        <v>171</v>
      </c>
      <c r="C44" s="7">
        <f t="shared" si="15"/>
        <v>0.0016894061391635959</v>
      </c>
      <c r="D44" s="6">
        <v>413</v>
      </c>
      <c r="E44" s="7">
        <f t="shared" si="16"/>
        <v>0.0009225978389318417</v>
      </c>
      <c r="F44" s="20">
        <v>662656087</v>
      </c>
      <c r="G44" s="7">
        <f t="shared" si="17"/>
        <v>0.003912236897920411</v>
      </c>
      <c r="H44" s="20">
        <f t="shared" si="18"/>
        <v>1604494.157384988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101219</v>
      </c>
      <c r="C46" s="11">
        <f t="shared" si="19"/>
        <v>0.9999999999999999</v>
      </c>
      <c r="D46" s="10">
        <f t="shared" si="19"/>
        <v>447649</v>
      </c>
      <c r="E46" s="11">
        <f t="shared" si="19"/>
        <v>1</v>
      </c>
      <c r="F46" s="10">
        <f t="shared" si="19"/>
        <v>169380358166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80669</v>
      </c>
      <c r="C49" s="7">
        <f aca="true" t="shared" si="20" ref="C49:C55">B49/B$57</f>
        <v>0.9464859791153349</v>
      </c>
      <c r="D49" s="6">
        <v>137613</v>
      </c>
      <c r="E49" s="7">
        <f aca="true" t="shared" si="21" ref="E49:E55">D49/D$57</f>
        <v>0.9187491237323328</v>
      </c>
      <c r="F49" s="20">
        <v>35704839302</v>
      </c>
      <c r="G49" s="7">
        <f aca="true" t="shared" si="22" ref="G49:G55">F49/F$57</f>
        <v>0.41389021039081736</v>
      </c>
      <c r="H49" s="20">
        <f aca="true" t="shared" si="23" ref="H49:H55">IF(D49=0,"-",+F49/D49)</f>
        <v>259458.33098617138</v>
      </c>
      <c r="J49" s="8"/>
      <c r="N49" s="1"/>
    </row>
    <row r="50" spans="1:14" ht="12.75">
      <c r="A50" s="1" t="s">
        <v>6</v>
      </c>
      <c r="B50" s="6">
        <v>415</v>
      </c>
      <c r="C50" s="7">
        <f t="shared" si="20"/>
        <v>0.004869177519652704</v>
      </c>
      <c r="D50" s="6">
        <v>521</v>
      </c>
      <c r="E50" s="7">
        <f t="shared" si="21"/>
        <v>0.0034783653685665264</v>
      </c>
      <c r="F50" s="20">
        <v>1239780181</v>
      </c>
      <c r="G50" s="7">
        <f t="shared" si="22"/>
        <v>0.014371521899657803</v>
      </c>
      <c r="H50" s="20">
        <f t="shared" si="23"/>
        <v>2379616.47024952</v>
      </c>
      <c r="J50" s="8"/>
      <c r="N50" s="1"/>
    </row>
    <row r="51" spans="1:14" ht="12.75">
      <c r="A51" s="1" t="s">
        <v>7</v>
      </c>
      <c r="B51" s="6">
        <v>90</v>
      </c>
      <c r="C51" s="7">
        <f t="shared" si="20"/>
        <v>0.0010559662090813093</v>
      </c>
      <c r="D51" s="6">
        <v>121</v>
      </c>
      <c r="E51" s="7">
        <f t="shared" si="21"/>
        <v>0.0008078353351181376</v>
      </c>
      <c r="F51" s="20">
        <v>1660935898</v>
      </c>
      <c r="G51" s="7">
        <f t="shared" si="22"/>
        <v>0.01925355558820213</v>
      </c>
      <c r="H51" s="20">
        <f t="shared" si="23"/>
        <v>13726742.958677687</v>
      </c>
      <c r="J51" s="8"/>
      <c r="N51" s="1"/>
    </row>
    <row r="52" spans="1:14" ht="12.75">
      <c r="A52" s="1" t="s">
        <v>8</v>
      </c>
      <c r="B52" s="6">
        <v>262</v>
      </c>
      <c r="C52" s="7">
        <f t="shared" si="20"/>
        <v>0.0030740349642144785</v>
      </c>
      <c r="D52" s="6">
        <v>743</v>
      </c>
      <c r="E52" s="7">
        <f t="shared" si="21"/>
        <v>0.004960509537130382</v>
      </c>
      <c r="F52" s="20">
        <v>416007000</v>
      </c>
      <c r="G52" s="7">
        <f t="shared" si="22"/>
        <v>0.0048223498024372305</v>
      </c>
      <c r="H52" s="20">
        <f t="shared" si="23"/>
        <v>559901.7496635262</v>
      </c>
      <c r="J52" s="8"/>
      <c r="N52" s="1"/>
    </row>
    <row r="53" spans="1:14" ht="12.75">
      <c r="A53" s="1" t="s">
        <v>9</v>
      </c>
      <c r="B53" s="6">
        <v>3474</v>
      </c>
      <c r="C53" s="7">
        <f t="shared" si="20"/>
        <v>0.04076029567053854</v>
      </c>
      <c r="D53" s="6">
        <v>10317</v>
      </c>
      <c r="E53" s="7">
        <f t="shared" si="21"/>
        <v>0.06887964588771757</v>
      </c>
      <c r="F53" s="20">
        <v>43072696000</v>
      </c>
      <c r="G53" s="7">
        <f t="shared" si="22"/>
        <v>0.4992983460519628</v>
      </c>
      <c r="H53" s="20">
        <f t="shared" si="23"/>
        <v>4174924.4935543276</v>
      </c>
      <c r="J53" s="8"/>
      <c r="N53" s="1"/>
    </row>
    <row r="54" spans="1:14" ht="12.75">
      <c r="A54" s="1" t="s">
        <v>10</v>
      </c>
      <c r="B54" s="6">
        <v>198</v>
      </c>
      <c r="C54" s="7">
        <f t="shared" si="20"/>
        <v>0.0023231256599788807</v>
      </c>
      <c r="D54" s="6">
        <v>251</v>
      </c>
      <c r="E54" s="7">
        <f t="shared" si="21"/>
        <v>0.0016757575959888639</v>
      </c>
      <c r="F54" s="20">
        <v>3819736000</v>
      </c>
      <c r="G54" s="7">
        <f t="shared" si="22"/>
        <v>0.04427834903009415</v>
      </c>
      <c r="H54" s="20">
        <f t="shared" si="23"/>
        <v>15218071.713147411</v>
      </c>
      <c r="J54" s="8"/>
      <c r="N54" s="1"/>
    </row>
    <row r="55" spans="1:14" ht="12.75">
      <c r="A55" s="1" t="s">
        <v>11</v>
      </c>
      <c r="B55" s="6">
        <v>122</v>
      </c>
      <c r="C55" s="7">
        <f t="shared" si="20"/>
        <v>0.0014314208611991082</v>
      </c>
      <c r="D55" s="6">
        <v>217</v>
      </c>
      <c r="E55" s="7">
        <f t="shared" si="21"/>
        <v>0.001448762543145751</v>
      </c>
      <c r="F55" s="20">
        <v>352456010</v>
      </c>
      <c r="G55" s="7">
        <f t="shared" si="22"/>
        <v>0.0040856672368285015</v>
      </c>
      <c r="H55" s="20">
        <f t="shared" si="23"/>
        <v>1624221.2442396313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85230</v>
      </c>
      <c r="C57" s="11">
        <f t="shared" si="24"/>
        <v>0.9999999999999998</v>
      </c>
      <c r="D57" s="10">
        <f t="shared" si="24"/>
        <v>149783</v>
      </c>
      <c r="E57" s="11">
        <f t="shared" si="24"/>
        <v>0.9999999999999999</v>
      </c>
      <c r="F57" s="10">
        <f t="shared" si="24"/>
        <v>86266450391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Deb Pugh</cp:lastModifiedBy>
  <cp:lastPrinted>2001-02-08T21:22:29Z</cp:lastPrinted>
  <dcterms:created xsi:type="dcterms:W3CDTF">2000-09-06T18:30:25Z</dcterms:created>
  <dcterms:modified xsi:type="dcterms:W3CDTF">2009-10-22T17:46:02Z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